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endras\Klientai\Okainiai\"/>
    </mc:Choice>
  </mc:AlternateContent>
  <bookViews>
    <workbookView xWindow="0" yWindow="0" windowWidth="21570" windowHeight="795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48" i="1"/>
  <c r="D48" i="1"/>
  <c r="C48" i="1"/>
  <c r="F11" i="1" l="1"/>
  <c r="B7" i="1"/>
  <c r="C8" i="1" s="1"/>
  <c r="D8" i="1" l="1"/>
  <c r="B8" i="1"/>
  <c r="F8" i="1" s="1"/>
  <c r="F12" i="1"/>
  <c r="F13" i="1"/>
  <c r="F14" i="1"/>
  <c r="F15" i="1"/>
  <c r="F16" i="1"/>
  <c r="F17" i="1"/>
  <c r="F18" i="1" l="1"/>
  <c r="B42" i="1"/>
  <c r="B25" i="1" l="1"/>
  <c r="B26" i="1" s="1"/>
  <c r="B34" i="1" s="1"/>
  <c r="B22" i="1"/>
  <c r="B32" i="1" s="1"/>
  <c r="B23" i="1"/>
  <c r="B24" i="1" s="1"/>
  <c r="B33" i="1" s="1"/>
  <c r="B18" i="1"/>
  <c r="B27" i="1" l="1"/>
  <c r="D18" i="1"/>
  <c r="D25" i="1" s="1"/>
  <c r="D34" i="1" s="1"/>
  <c r="C18" i="1"/>
  <c r="C22" i="1" l="1"/>
  <c r="C32" i="1" s="1"/>
  <c r="C25" i="1"/>
  <c r="C34" i="1" s="1"/>
  <c r="D42" i="1"/>
  <c r="C42" i="1"/>
  <c r="D23" i="1" l="1"/>
  <c r="D33" i="1" s="1"/>
  <c r="C23" i="1"/>
  <c r="C33" i="1" l="1"/>
  <c r="C27" i="1"/>
  <c r="D22" i="1"/>
  <c r="D32" i="1" l="1"/>
  <c r="D27" i="1"/>
</calcChain>
</file>

<file path=xl/sharedStrings.xml><?xml version="1.0" encoding="utf-8"?>
<sst xmlns="http://schemas.openxmlformats.org/spreadsheetml/2006/main" count="77" uniqueCount="56">
  <si>
    <t>09* skysto mėšlo mėšlidė</t>
  </si>
  <si>
    <t>Taršos šaltinio Nr.</t>
  </si>
  <si>
    <t>Viso</t>
  </si>
  <si>
    <t>Teršalų kiekis, kg</t>
  </si>
  <si>
    <t>1 tvartas</t>
  </si>
  <si>
    <t>NO</t>
  </si>
  <si>
    <t>2 tvartas</t>
  </si>
  <si>
    <t>žiūrėti priedą</t>
  </si>
  <si>
    <t>5 pr.</t>
  </si>
  <si>
    <t>4 pr.</t>
  </si>
  <si>
    <t>3 tvartas</t>
  </si>
  <si>
    <t>4 tvartas</t>
  </si>
  <si>
    <t>5 tvartas</t>
  </si>
  <si>
    <t>2 pr.</t>
  </si>
  <si>
    <t>Viso E, kg/metus</t>
  </si>
  <si>
    <t>Talpinama, dalimis (q)</t>
  </si>
  <si>
    <t>1.1. Skystas mėšlas nuo  karvidžių</t>
  </si>
  <si>
    <t>Skystas mėšlas saugomas 3 saugyklose:</t>
  </si>
  <si>
    <t>09</t>
  </si>
  <si>
    <t>Viso, kg/metus:</t>
  </si>
  <si>
    <t>1.Oro teršalų pasiskirstymas suaugant mėšlą ir srutas</t>
  </si>
  <si>
    <t>Teršalų išsikyrimas g/s</t>
  </si>
  <si>
    <t>Nuo skysto mėšlo rezervuaro 09*(610 t.š.)</t>
  </si>
  <si>
    <t>Nuo lagūnos 10  (609 t.š.)</t>
  </si>
  <si>
    <t>1.2 Emisija iš skysto mėšlo rezervuaro 09 pateikta 1 priede</t>
  </si>
  <si>
    <t>2. Tiršto mėšlo mėšlidė</t>
  </si>
  <si>
    <t>Nuo mėšlidės  (611 t.š.)</t>
  </si>
  <si>
    <t>Teršalų skaičiuotė pateikta 1 priede.</t>
  </si>
  <si>
    <t>lagūna (10)</t>
  </si>
  <si>
    <r>
      <t>N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</si>
  <si>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NH</t>
    </r>
    <r>
      <rPr>
        <vertAlign val="subscript"/>
        <sz val="11"/>
        <color theme="1"/>
        <rFont val="Times New Roman"/>
        <family val="1"/>
      </rPr>
      <t>3</t>
    </r>
  </si>
  <si>
    <r>
      <t>E</t>
    </r>
    <r>
      <rPr>
        <vertAlign val="subscript"/>
        <sz val="11"/>
        <color theme="1"/>
        <rFont val="Times New Roman"/>
        <family val="1"/>
      </rPr>
      <t>teršalo</t>
    </r>
    <r>
      <rPr>
        <sz val="11"/>
        <color theme="1"/>
        <rFont val="Times New Roman"/>
        <family val="1"/>
      </rPr>
      <t xml:space="preserve"> ·10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: D :24 : 3600</t>
    </r>
  </si>
  <si>
    <r>
      <t>NH</t>
    </r>
    <r>
      <rPr>
        <vertAlign val="subscript"/>
        <sz val="11"/>
        <color theme="1"/>
        <rFont val="Times New Roman"/>
        <family val="1"/>
      </rPr>
      <t xml:space="preserve">3 </t>
    </r>
  </si>
  <si>
    <r>
      <t>E</t>
    </r>
    <r>
      <rPr>
        <vertAlign val="subscript"/>
        <sz val="11"/>
        <color theme="1"/>
        <rFont val="Times New Roman"/>
        <family val="1"/>
      </rPr>
      <t>teršalo</t>
    </r>
    <r>
      <rPr>
        <sz val="11"/>
        <color theme="1"/>
        <rFont val="Times New Roman"/>
        <family val="1"/>
      </rPr>
      <t xml:space="preserve"> ·10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: D : 24 : 3600</t>
    </r>
  </si>
  <si>
    <t>3 pr.</t>
  </si>
  <si>
    <t>13-1 tvartas (galvijai ant tiršto m.)</t>
  </si>
  <si>
    <t>13-1 tvartas (galvijai ant skysto m.)</t>
  </si>
  <si>
    <t>13-1 tvartas  (galvijai ant tiršto m.)</t>
  </si>
  <si>
    <t>2.2.Tiršto mėšlo mėšlidė prie14 tvarto 613 t.š.</t>
  </si>
  <si>
    <r>
      <t>NH</t>
    </r>
    <r>
      <rPr>
        <vertAlign val="subscript"/>
        <sz val="10"/>
        <color theme="1"/>
        <rFont val="Times New Roman"/>
        <family val="1"/>
      </rPr>
      <t>3 (taršos mažinimo priemones nevertintos)</t>
    </r>
  </si>
  <si>
    <r>
      <t>N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</si>
  <si>
    <r>
      <t>Skysto mėšlo talpa, m</t>
    </r>
    <r>
      <rPr>
        <vertAlign val="superscript"/>
        <sz val="10"/>
        <color theme="1"/>
        <rFont val="Times New Roman"/>
        <family val="1"/>
      </rPr>
      <t>3</t>
    </r>
  </si>
  <si>
    <r>
      <t>Viso 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:</t>
    </r>
  </si>
  <si>
    <r>
      <t>NH</t>
    </r>
    <r>
      <rPr>
        <vertAlign val="subscript"/>
        <sz val="10"/>
        <color theme="1"/>
        <rFont val="Times New Roman"/>
        <family val="1"/>
      </rPr>
      <t>3 (įvertinus probiotikų panaudojimą tarša sumažėja nuo7,5 iki 0,5 ppm, t.y.12 kartų)</t>
    </r>
  </si>
  <si>
    <r>
      <t>Įvertinus, kad mėšlidės bus apdorojamos probiotikais, NH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konventracija sumažės nuo 7,5 iki 0,5 ppm, t.y.15 kartų</t>
    </r>
  </si>
  <si>
    <r>
      <t>E</t>
    </r>
    <r>
      <rPr>
        <vertAlign val="subscript"/>
        <sz val="11"/>
        <color theme="9" tint="-0.249977111117893"/>
        <rFont val="Times New Roman"/>
        <family val="1"/>
      </rPr>
      <t>09**</t>
    </r>
    <r>
      <rPr>
        <sz val="11"/>
        <color theme="9" tint="-0.249977111117893"/>
        <rFont val="Times New Roman"/>
        <family val="1"/>
      </rPr>
      <t xml:space="preserve"> =  E·q, kg per 617 t.š.</t>
    </r>
  </si>
  <si>
    <r>
      <t>E</t>
    </r>
    <r>
      <rPr>
        <vertAlign val="subscript"/>
        <sz val="11"/>
        <color theme="9" tint="-0.249977111117893"/>
        <rFont val="Times New Roman"/>
        <family val="1"/>
      </rPr>
      <t>09**</t>
    </r>
    <r>
      <rPr>
        <sz val="11"/>
        <color theme="9" tint="-0.249977111117893"/>
        <rFont val="Times New Roman"/>
        <family val="1"/>
      </rPr>
      <t>·0,2 (įvertnus, kad rezervuaras bus dengiamas tentu. NH</t>
    </r>
    <r>
      <rPr>
        <vertAlign val="subscript"/>
        <sz val="11"/>
        <color theme="9" tint="-0.249977111117893"/>
        <rFont val="Times New Roman"/>
        <family val="1"/>
      </rPr>
      <t>3</t>
    </r>
    <r>
      <rPr>
        <sz val="11"/>
        <color theme="9" tint="-0.249977111117893"/>
        <rFont val="Times New Roman"/>
        <family val="1"/>
      </rPr>
      <t xml:space="preserve"> tarša sumažėja  80% ) per 617 t.š.</t>
    </r>
  </si>
  <si>
    <r>
      <t>E</t>
    </r>
    <r>
      <rPr>
        <vertAlign val="subscript"/>
        <sz val="11"/>
        <color rgb="FF0070C0"/>
        <rFont val="Times New Roman"/>
        <family val="1"/>
      </rPr>
      <t>lagūna</t>
    </r>
    <r>
      <rPr>
        <sz val="11"/>
        <color rgb="FF0070C0"/>
        <rFont val="Times New Roman"/>
        <family val="1"/>
      </rPr>
      <t xml:space="preserve"> = E·q, kg per 609 t.š.</t>
    </r>
  </si>
  <si>
    <r>
      <t>E</t>
    </r>
    <r>
      <rPr>
        <vertAlign val="subscript"/>
        <sz val="11"/>
        <color rgb="FF7030A0"/>
        <rFont val="Times New Roman"/>
        <family val="1"/>
      </rPr>
      <t>09*</t>
    </r>
    <r>
      <rPr>
        <sz val="11"/>
        <color rgb="FF7030A0"/>
        <rFont val="Times New Roman"/>
        <family val="1"/>
      </rPr>
      <t xml:space="preserve"> =  E·q, kg per 610 t.š.</t>
    </r>
  </si>
  <si>
    <r>
      <t>E</t>
    </r>
    <r>
      <rPr>
        <vertAlign val="subscript"/>
        <sz val="11"/>
        <color rgb="FF7030A0"/>
        <rFont val="Times New Roman"/>
        <family val="1"/>
      </rPr>
      <t>09*</t>
    </r>
    <r>
      <rPr>
        <sz val="11"/>
        <color rgb="FF7030A0"/>
        <rFont val="Times New Roman"/>
        <family val="1"/>
      </rPr>
      <t>·0,2 (įvertnus, kad rezervuaras bus dengiamas tentu. NH</t>
    </r>
    <r>
      <rPr>
        <vertAlign val="subscript"/>
        <sz val="11"/>
        <color rgb="FF7030A0"/>
        <rFont val="Times New Roman"/>
        <family val="1"/>
      </rPr>
      <t>3</t>
    </r>
    <r>
      <rPr>
        <sz val="11"/>
        <color rgb="FF7030A0"/>
        <rFont val="Times New Roman"/>
        <family val="1"/>
      </rPr>
      <t xml:space="preserve"> tarša sumažėja  80% ) per 610 t.š.</t>
    </r>
  </si>
  <si>
    <t>Nuo skysto mėšlo rezervuaro 09**(617 t.š.)</t>
  </si>
  <si>
    <r>
      <t>NH</t>
    </r>
    <r>
      <rPr>
        <b/>
        <vertAlign val="subscript"/>
        <sz val="11"/>
        <color theme="1"/>
        <rFont val="Times New Roman"/>
        <family val="1"/>
      </rPr>
      <t>3</t>
    </r>
  </si>
  <si>
    <r>
      <t>N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</si>
  <si>
    <t>(žr. 1 priedą)</t>
  </si>
  <si>
    <t>Dalis teršalų, patenkanti per 609 t.š. (lagūna) , 610 t.š. (rezervuaras 09*) ir 617 t.š. (rezervuaras 09**)</t>
  </si>
  <si>
    <t>2.1.Tiršto mėšlo mėšlidė prie karvidžių 611 t.š.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</si>
</sst>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0"/>
  </numFmts>
  <fonts count="22" x14ac:knownFonts="1">
    <font>
      <sz val="12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9" tint="-0.249977111117893"/>
      <name val="Times New Roman"/>
      <family val="1"/>
    </font>
    <font>
      <vertAlign val="subscript"/>
      <sz val="11"/>
      <color theme="9" tint="-0.249977111117893"/>
      <name val="Times New Roman"/>
      <family val="1"/>
    </font>
    <font>
      <sz val="11"/>
      <color rgb="FF0070C0"/>
      <name val="Times New Roman"/>
      <family val="1"/>
    </font>
    <font>
      <vertAlign val="subscript"/>
      <sz val="11"/>
      <color rgb="FF0070C0"/>
      <name val="Times New Roman"/>
      <family val="1"/>
    </font>
    <font>
      <sz val="11"/>
      <color rgb="FF7030A0"/>
      <name val="Times New Roman"/>
      <family val="1"/>
    </font>
    <font>
      <vertAlign val="subscript"/>
      <sz val="11"/>
      <color rgb="FF7030A0"/>
      <name val="Times New Roman"/>
      <family val="1"/>
    </font>
    <font>
      <b/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9" xfId="0" applyFont="1" applyBorder="1"/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/>
    <xf numFmtId="2" fontId="1" fillId="0" borderId="0" xfId="0" applyNumberFormat="1" applyFont="1"/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65" fontId="5" fillId="0" borderId="9" xfId="0" applyNumberFormat="1" applyFont="1" applyBorder="1"/>
    <xf numFmtId="0" fontId="5" fillId="0" borderId="9" xfId="0" applyFont="1" applyBorder="1"/>
    <xf numFmtId="164" fontId="5" fillId="0" borderId="9" xfId="0" applyNumberFormat="1" applyFont="1" applyBorder="1"/>
    <xf numFmtId="165" fontId="2" fillId="0" borderId="9" xfId="0" applyNumberFormat="1" applyFont="1" applyBorder="1"/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0" fontId="2" fillId="0" borderId="6" xfId="0" applyFont="1" applyBorder="1"/>
    <xf numFmtId="165" fontId="2" fillId="0" borderId="7" xfId="0" applyNumberFormat="1" applyFont="1" applyBorder="1"/>
    <xf numFmtId="165" fontId="2" fillId="0" borderId="8" xfId="0" applyNumberFormat="1" applyFont="1" applyBorder="1"/>
    <xf numFmtId="0" fontId="2" fillId="0" borderId="0" xfId="0" applyFont="1"/>
    <xf numFmtId="0" fontId="1" fillId="0" borderId="6" xfId="0" applyFont="1" applyBorder="1" applyAlignment="1">
      <alignment wrapText="1"/>
    </xf>
    <xf numFmtId="166" fontId="6" fillId="0" borderId="0" xfId="0" applyNumberFormat="1" applyFont="1" applyBorder="1"/>
    <xf numFmtId="166" fontId="6" fillId="0" borderId="5" xfId="0" applyNumberFormat="1" applyFont="1" applyBorder="1"/>
    <xf numFmtId="166" fontId="6" fillId="0" borderId="7" xfId="0" applyNumberFormat="1" applyFont="1" applyBorder="1"/>
    <xf numFmtId="166" fontId="6" fillId="0" borderId="8" xfId="0" applyNumberFormat="1" applyFont="1" applyBorder="1"/>
    <xf numFmtId="0" fontId="1" fillId="0" borderId="4" xfId="0" applyFont="1" applyBorder="1" applyAlignment="1">
      <alignment wrapText="1"/>
    </xf>
    <xf numFmtId="0" fontId="7" fillId="0" borderId="0" xfId="0" applyFont="1"/>
    <xf numFmtId="165" fontId="1" fillId="0" borderId="0" xfId="0" applyNumberFormat="1" applyFont="1"/>
    <xf numFmtId="0" fontId="2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center"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65" fontId="10" fillId="0" borderId="9" xfId="0" applyNumberFormat="1" applyFont="1" applyBorder="1"/>
    <xf numFmtId="0" fontId="10" fillId="0" borderId="9" xfId="0" applyFont="1" applyBorder="1"/>
    <xf numFmtId="164" fontId="10" fillId="0" borderId="9" xfId="0" applyNumberFormat="1" applyFont="1" applyBorder="1"/>
    <xf numFmtId="0" fontId="8" fillId="0" borderId="9" xfId="0" applyFont="1" applyBorder="1" applyAlignment="1">
      <alignment horizontal="right"/>
    </xf>
    <xf numFmtId="0" fontId="11" fillId="0" borderId="9" xfId="0" applyFont="1" applyBorder="1"/>
    <xf numFmtId="165" fontId="11" fillId="0" borderId="9" xfId="0" applyNumberFormat="1" applyFont="1" applyBorder="1"/>
    <xf numFmtId="164" fontId="11" fillId="0" borderId="9" xfId="0" applyNumberFormat="1" applyFont="1" applyBorder="1"/>
    <xf numFmtId="0" fontId="11" fillId="0" borderId="9" xfId="0" applyFont="1" applyBorder="1" applyAlignment="1">
      <alignment horizontal="right"/>
    </xf>
    <xf numFmtId="0" fontId="12" fillId="0" borderId="9" xfId="0" applyFont="1" applyBorder="1"/>
    <xf numFmtId="165" fontId="12" fillId="0" borderId="9" xfId="0" applyNumberFormat="1" applyFont="1" applyBorder="1"/>
    <xf numFmtId="0" fontId="8" fillId="0" borderId="0" xfId="0" applyFont="1"/>
    <xf numFmtId="0" fontId="8" fillId="0" borderId="9" xfId="0" applyFont="1" applyBorder="1" applyAlignment="1"/>
    <xf numFmtId="0" fontId="8" fillId="0" borderId="0" xfId="0" applyFont="1" applyAlignment="1">
      <alignment horizontal="right"/>
    </xf>
    <xf numFmtId="2" fontId="8" fillId="0" borderId="9" xfId="0" applyNumberFormat="1" applyFont="1" applyBorder="1"/>
    <xf numFmtId="2" fontId="8" fillId="0" borderId="0" xfId="0" applyNumberFormat="1" applyFont="1"/>
    <xf numFmtId="0" fontId="6" fillId="0" borderId="0" xfId="0" applyFont="1" applyBorder="1"/>
    <xf numFmtId="0" fontId="14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0" fontId="1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horizontal="right" vertical="center"/>
    </xf>
    <xf numFmtId="0" fontId="8" fillId="0" borderId="10" xfId="0" applyFont="1" applyBorder="1"/>
    <xf numFmtId="2" fontId="8" fillId="0" borderId="11" xfId="0" applyNumberFormat="1" applyFont="1" applyBorder="1"/>
    <xf numFmtId="0" fontId="15" fillId="0" borderId="4" xfId="0" applyFont="1" applyBorder="1"/>
    <xf numFmtId="165" fontId="15" fillId="0" borderId="0" xfId="0" applyNumberFormat="1" applyFont="1" applyBorder="1"/>
    <xf numFmtId="165" fontId="15" fillId="0" borderId="5" xfId="0" applyNumberFormat="1" applyFont="1" applyBorder="1"/>
    <xf numFmtId="0" fontId="15" fillId="0" borderId="4" xfId="0" applyFont="1" applyBorder="1" applyAlignment="1">
      <alignment wrapText="1"/>
    </xf>
    <xf numFmtId="0" fontId="17" fillId="0" borderId="4" xfId="0" applyFont="1" applyBorder="1"/>
    <xf numFmtId="165" fontId="17" fillId="0" borderId="0" xfId="0" applyNumberFormat="1" applyFont="1" applyBorder="1"/>
    <xf numFmtId="165" fontId="17" fillId="0" borderId="5" xfId="0" applyNumberFormat="1" applyFont="1" applyBorder="1"/>
    <xf numFmtId="0" fontId="19" fillId="0" borderId="4" xfId="0" applyFont="1" applyBorder="1"/>
    <xf numFmtId="165" fontId="19" fillId="0" borderId="0" xfId="0" applyNumberFormat="1" applyFont="1" applyBorder="1"/>
    <xf numFmtId="165" fontId="19" fillId="0" borderId="5" xfId="0" applyNumberFormat="1" applyFont="1" applyBorder="1"/>
    <xf numFmtId="0" fontId="19" fillId="0" borderId="4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6" fontId="14" fillId="0" borderId="0" xfId="0" applyNumberFormat="1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WhiteSpace="0" topLeftCell="A4" zoomScale="160" zoomScaleNormal="160" zoomScalePageLayoutView="145" workbookViewId="0">
      <selection activeCell="C20" sqref="C20"/>
    </sheetView>
  </sheetViews>
  <sheetFormatPr defaultRowHeight="15.75" x14ac:dyDescent="0.25"/>
  <cols>
    <col min="1" max="1" width="28.5" customWidth="1"/>
    <col min="2" max="2" width="11.125" customWidth="1"/>
    <col min="3" max="3" width="11.875" customWidth="1"/>
    <col min="4" max="4" width="10.125" customWidth="1"/>
    <col min="6" max="6" width="9.875" customWidth="1"/>
  </cols>
  <sheetData>
    <row r="1" spans="1:6" x14ac:dyDescent="0.25">
      <c r="A1" s="19" t="s">
        <v>20</v>
      </c>
      <c r="B1" s="1"/>
      <c r="C1" s="1"/>
      <c r="D1" s="1"/>
      <c r="E1" s="1"/>
      <c r="F1" s="1"/>
    </row>
    <row r="2" spans="1:6" x14ac:dyDescent="0.25">
      <c r="A2" s="19" t="s">
        <v>16</v>
      </c>
      <c r="B2" s="1"/>
      <c r="C2" s="1"/>
      <c r="D2" s="1"/>
      <c r="E2" s="1"/>
      <c r="F2" s="1"/>
    </row>
    <row r="3" spans="1:6" x14ac:dyDescent="0.25">
      <c r="A3" s="1" t="s">
        <v>17</v>
      </c>
      <c r="B3" s="1"/>
      <c r="C3" s="1"/>
      <c r="D3" s="1"/>
      <c r="E3" s="1"/>
      <c r="F3" s="1"/>
    </row>
    <row r="4" spans="1:6" ht="26.25" customHeight="1" x14ac:dyDescent="0.25">
      <c r="A4" s="31"/>
      <c r="B4" s="32" t="s">
        <v>28</v>
      </c>
      <c r="C4" s="32" t="s">
        <v>0</v>
      </c>
      <c r="D4" s="32" t="s">
        <v>0</v>
      </c>
      <c r="E4" s="33" t="s">
        <v>18</v>
      </c>
      <c r="F4" s="46"/>
    </row>
    <row r="5" spans="1:6" x14ac:dyDescent="0.25">
      <c r="A5" s="44" t="s">
        <v>1</v>
      </c>
      <c r="B5" s="44">
        <v>609</v>
      </c>
      <c r="C5" s="44">
        <v>610</v>
      </c>
      <c r="D5" s="44">
        <v>617</v>
      </c>
      <c r="E5" s="44">
        <v>612</v>
      </c>
      <c r="F5" s="46" t="s">
        <v>53</v>
      </c>
    </row>
    <row r="6" spans="1:6" ht="16.5" x14ac:dyDescent="0.25">
      <c r="A6" s="31" t="s">
        <v>41</v>
      </c>
      <c r="B6" s="59">
        <v>15300</v>
      </c>
      <c r="C6" s="59">
        <v>7500</v>
      </c>
      <c r="D6" s="31">
        <v>7500</v>
      </c>
      <c r="E6" s="31"/>
      <c r="F6" s="46"/>
    </row>
    <row r="7" spans="1:6" ht="16.5" x14ac:dyDescent="0.25">
      <c r="A7" s="31" t="s">
        <v>42</v>
      </c>
      <c r="B7" s="74">
        <f>SUM(B6:D6)</f>
        <v>30300</v>
      </c>
      <c r="C7" s="75"/>
      <c r="D7" s="76"/>
      <c r="E7" s="47"/>
      <c r="F7" s="48" t="s">
        <v>2</v>
      </c>
    </row>
    <row r="8" spans="1:6" x14ac:dyDescent="0.25">
      <c r="A8" s="31" t="s">
        <v>15</v>
      </c>
      <c r="B8" s="60">
        <f>B6/B7</f>
        <v>0.50495049504950495</v>
      </c>
      <c r="C8" s="60">
        <f>C6/B7</f>
        <v>0.24752475247524752</v>
      </c>
      <c r="D8" s="49">
        <f>D6/B7</f>
        <v>0.24752475247524752</v>
      </c>
      <c r="E8" s="49"/>
      <c r="F8" s="50">
        <f>SUM(B8:E8)</f>
        <v>1</v>
      </c>
    </row>
    <row r="9" spans="1:6" x14ac:dyDescent="0.25">
      <c r="A9" s="46"/>
      <c r="B9" s="46"/>
      <c r="C9" s="46"/>
      <c r="D9" s="46"/>
      <c r="E9" s="46"/>
      <c r="F9" s="1"/>
    </row>
    <row r="10" spans="1:6" ht="84" customHeight="1" x14ac:dyDescent="0.25">
      <c r="A10" s="34" t="s">
        <v>3</v>
      </c>
      <c r="B10" s="32" t="s">
        <v>39</v>
      </c>
      <c r="C10" s="35" t="s">
        <v>40</v>
      </c>
      <c r="D10" s="35" t="s">
        <v>5</v>
      </c>
      <c r="E10" s="32" t="s">
        <v>7</v>
      </c>
      <c r="F10" s="32" t="s">
        <v>43</v>
      </c>
    </row>
    <row r="11" spans="1:6" ht="12.95" customHeight="1" x14ac:dyDescent="0.25">
      <c r="A11" s="31" t="s">
        <v>4</v>
      </c>
      <c r="B11" s="36">
        <v>3301.7</v>
      </c>
      <c r="C11" s="37">
        <v>213.642</v>
      </c>
      <c r="D11" s="38">
        <v>2.9129999999999998</v>
      </c>
      <c r="E11" s="39" t="s">
        <v>9</v>
      </c>
      <c r="F11" s="36">
        <f>B11/12</f>
        <v>275.14166666666665</v>
      </c>
    </row>
    <row r="12" spans="1:6" ht="12.95" customHeight="1" x14ac:dyDescent="0.25">
      <c r="A12" s="40" t="s">
        <v>6</v>
      </c>
      <c r="B12" s="41">
        <v>267</v>
      </c>
      <c r="C12" s="40">
        <v>17.279</v>
      </c>
      <c r="D12" s="42">
        <v>0.23599999999999999</v>
      </c>
      <c r="E12" s="43" t="s">
        <v>8</v>
      </c>
      <c r="F12" s="36">
        <f t="shared" ref="F12:F17" si="0">B12/12</f>
        <v>22.25</v>
      </c>
    </row>
    <row r="13" spans="1:6" ht="12.95" customHeight="1" x14ac:dyDescent="0.25">
      <c r="A13" s="31" t="s">
        <v>10</v>
      </c>
      <c r="B13" s="36">
        <v>3301.7</v>
      </c>
      <c r="C13" s="37">
        <v>213.642</v>
      </c>
      <c r="D13" s="38">
        <v>2.9129999999999998</v>
      </c>
      <c r="E13" s="39" t="s">
        <v>9</v>
      </c>
      <c r="F13" s="36">
        <f t="shared" si="0"/>
        <v>275.14166666666665</v>
      </c>
    </row>
    <row r="14" spans="1:6" ht="12.95" customHeight="1" x14ac:dyDescent="0.25">
      <c r="A14" s="31" t="s">
        <v>11</v>
      </c>
      <c r="B14" s="36">
        <v>3301.7</v>
      </c>
      <c r="C14" s="37">
        <v>213.642</v>
      </c>
      <c r="D14" s="38">
        <v>2.9129999999999998</v>
      </c>
      <c r="E14" s="39" t="s">
        <v>9</v>
      </c>
      <c r="F14" s="36">
        <f t="shared" si="0"/>
        <v>275.14166666666665</v>
      </c>
    </row>
    <row r="15" spans="1:6" ht="12.95" customHeight="1" x14ac:dyDescent="0.25">
      <c r="A15" s="31" t="s">
        <v>12</v>
      </c>
      <c r="B15" s="36">
        <v>3301.7</v>
      </c>
      <c r="C15" s="37">
        <v>213.642</v>
      </c>
      <c r="D15" s="38">
        <v>2.9129999999999998</v>
      </c>
      <c r="E15" s="39" t="s">
        <v>9</v>
      </c>
      <c r="F15" s="36">
        <f t="shared" si="0"/>
        <v>275.14166666666665</v>
      </c>
    </row>
    <row r="16" spans="1:6" ht="12.95" customHeight="1" x14ac:dyDescent="0.25">
      <c r="A16" s="31" t="s">
        <v>35</v>
      </c>
      <c r="B16" s="36">
        <v>88.9</v>
      </c>
      <c r="C16" s="37">
        <v>5.7519999999999998</v>
      </c>
      <c r="D16" s="38">
        <v>7.8E-2</v>
      </c>
      <c r="E16" s="39" t="s">
        <v>13</v>
      </c>
      <c r="F16" s="36">
        <f t="shared" si="0"/>
        <v>7.4083333333333341</v>
      </c>
    </row>
    <row r="17" spans="1:6" ht="12.95" customHeight="1" x14ac:dyDescent="0.25">
      <c r="A17" s="40" t="s">
        <v>36</v>
      </c>
      <c r="B17" s="41">
        <v>1957.2</v>
      </c>
      <c r="C17" s="40">
        <v>126.64100000000001</v>
      </c>
      <c r="D17" s="42">
        <v>1.7270000000000001</v>
      </c>
      <c r="E17" s="43" t="s">
        <v>34</v>
      </c>
      <c r="F17" s="36">
        <f t="shared" si="0"/>
        <v>163.1</v>
      </c>
    </row>
    <row r="18" spans="1:6" ht="12.95" customHeight="1" x14ac:dyDescent="0.25">
      <c r="A18" s="44" t="s">
        <v>14</v>
      </c>
      <c r="B18" s="45">
        <f>SUM(B11:B17)</f>
        <v>15519.9</v>
      </c>
      <c r="C18" s="45">
        <f>SUM(C11:C17)</f>
        <v>1004.2399999999999</v>
      </c>
      <c r="D18" s="45">
        <f>SUM(D11:D17)</f>
        <v>13.693</v>
      </c>
      <c r="E18" s="31"/>
      <c r="F18" s="45">
        <f>SUM(F11:F17)</f>
        <v>1293.3249999999998</v>
      </c>
    </row>
    <row r="19" spans="1:6" ht="12.95" customHeight="1" x14ac:dyDescent="0.25">
      <c r="A19" s="1"/>
      <c r="B19" s="1"/>
      <c r="C19" s="1"/>
      <c r="D19" s="1"/>
      <c r="E19" s="1"/>
      <c r="F19" s="1"/>
    </row>
    <row r="20" spans="1:6" ht="12.95" customHeight="1" x14ac:dyDescent="0.25">
      <c r="A20" s="1" t="s">
        <v>54</v>
      </c>
      <c r="B20" s="1"/>
      <c r="C20" s="1"/>
      <c r="D20" s="1"/>
      <c r="E20" s="1"/>
      <c r="F20" s="1"/>
    </row>
    <row r="21" spans="1:6" ht="12.95" customHeight="1" x14ac:dyDescent="0.3">
      <c r="A21" s="12"/>
      <c r="B21" s="13" t="s">
        <v>30</v>
      </c>
      <c r="C21" s="13" t="s">
        <v>29</v>
      </c>
      <c r="D21" s="14" t="s">
        <v>5</v>
      </c>
      <c r="E21" s="1"/>
      <c r="F21" s="1"/>
    </row>
    <row r="22" spans="1:6" ht="12.95" customHeight="1" x14ac:dyDescent="0.3">
      <c r="A22" s="65" t="s">
        <v>47</v>
      </c>
      <c r="B22" s="66">
        <f>F18*B8</f>
        <v>653.06509900990091</v>
      </c>
      <c r="C22" s="66">
        <f>C18*B8</f>
        <v>507.09148514851478</v>
      </c>
      <c r="D22" s="67">
        <f>D18*B8</f>
        <v>6.9142871287128713</v>
      </c>
      <c r="E22" s="5"/>
      <c r="F22" s="1"/>
    </row>
    <row r="23" spans="1:6" ht="12.95" customHeight="1" x14ac:dyDescent="0.3">
      <c r="A23" s="68" t="s">
        <v>48</v>
      </c>
      <c r="B23" s="69">
        <f>F18*C8</f>
        <v>320.12995049504946</v>
      </c>
      <c r="C23" s="69">
        <f>C18*C8</f>
        <v>248.57425742574256</v>
      </c>
      <c r="D23" s="70">
        <f>D18*C8</f>
        <v>3.3893564356435641</v>
      </c>
      <c r="E23" s="5"/>
      <c r="F23" s="1"/>
    </row>
    <row r="24" spans="1:6" ht="46.5" customHeight="1" x14ac:dyDescent="0.25">
      <c r="A24" s="71" t="s">
        <v>49</v>
      </c>
      <c r="B24" s="69">
        <f>B23*0.2</f>
        <v>64.025990099009888</v>
      </c>
      <c r="C24" s="69"/>
      <c r="D24" s="70"/>
      <c r="E24" s="5"/>
      <c r="F24" s="1"/>
    </row>
    <row r="25" spans="1:6" ht="21.75" customHeight="1" x14ac:dyDescent="0.3">
      <c r="A25" s="61" t="s">
        <v>45</v>
      </c>
      <c r="B25" s="62">
        <f>F18*D8</f>
        <v>320.12995049504946</v>
      </c>
      <c r="C25" s="62">
        <f>C18*C8</f>
        <v>248.57425742574256</v>
      </c>
      <c r="D25" s="63">
        <f>D18*D8</f>
        <v>3.3893564356435641</v>
      </c>
      <c r="E25" s="5"/>
      <c r="F25" s="1"/>
    </row>
    <row r="26" spans="1:6" ht="46.5" customHeight="1" x14ac:dyDescent="0.25">
      <c r="A26" s="64" t="s">
        <v>46</v>
      </c>
      <c r="B26" s="62">
        <f>B25*0.2</f>
        <v>64.025990099009888</v>
      </c>
      <c r="C26" s="62"/>
      <c r="D26" s="63"/>
      <c r="E26" s="5"/>
      <c r="F26" s="1"/>
    </row>
    <row r="27" spans="1:6" ht="12.95" customHeight="1" x14ac:dyDescent="0.25">
      <c r="A27" s="16" t="s">
        <v>19</v>
      </c>
      <c r="B27" s="17">
        <f>B22+B24+B26</f>
        <v>781.1170792079206</v>
      </c>
      <c r="C27" s="17">
        <f>SUM(C22:C25)</f>
        <v>1004.2399999999999</v>
      </c>
      <c r="D27" s="18">
        <f>SUM(D22:D25)</f>
        <v>13.692999999999998</v>
      </c>
      <c r="E27" s="5"/>
      <c r="F27" s="1"/>
    </row>
    <row r="28" spans="1:6" ht="12.95" customHeight="1" x14ac:dyDescent="0.25">
      <c r="A28" s="1"/>
      <c r="B28" s="1"/>
      <c r="C28" s="1"/>
      <c r="D28" s="1"/>
      <c r="E28" s="1"/>
      <c r="F28" s="1"/>
    </row>
    <row r="29" spans="1:6" ht="12.95" customHeight="1" x14ac:dyDescent="0.25">
      <c r="A29" s="19" t="s">
        <v>21</v>
      </c>
      <c r="B29" s="1"/>
      <c r="C29" s="1"/>
      <c r="D29" s="1"/>
      <c r="E29" s="1"/>
      <c r="F29" s="1"/>
    </row>
    <row r="30" spans="1:6" ht="15" customHeight="1" x14ac:dyDescent="0.3">
      <c r="A30" s="1" t="s">
        <v>31</v>
      </c>
      <c r="B30" s="1"/>
      <c r="C30" s="1"/>
      <c r="D30" s="1"/>
      <c r="E30" s="1"/>
      <c r="F30" s="1"/>
    </row>
    <row r="31" spans="1:6" ht="12.95" customHeight="1" x14ac:dyDescent="0.3">
      <c r="A31" s="12"/>
      <c r="B31" s="72" t="s">
        <v>51</v>
      </c>
      <c r="C31" s="72" t="s">
        <v>52</v>
      </c>
      <c r="D31" s="73" t="s">
        <v>5</v>
      </c>
      <c r="E31" s="1"/>
      <c r="F31" s="1"/>
    </row>
    <row r="32" spans="1:6" ht="12.95" customHeight="1" x14ac:dyDescent="0.25">
      <c r="A32" s="15" t="s">
        <v>23</v>
      </c>
      <c r="B32" s="21">
        <f>B22*1000/365/24/3600</f>
        <v>2.0708558441460585E-2</v>
      </c>
      <c r="C32" s="21">
        <f>C22*1000/365/24/3600</f>
        <v>1.6079765510797654E-2</v>
      </c>
      <c r="D32" s="22">
        <f t="shared" ref="D32" si="1">D22*1000/365/24/3600</f>
        <v>2.1925060656750606E-4</v>
      </c>
      <c r="E32" s="1"/>
      <c r="F32" s="1"/>
    </row>
    <row r="33" spans="1:6" ht="30" customHeight="1" x14ac:dyDescent="0.25">
      <c r="A33" s="25" t="s">
        <v>22</v>
      </c>
      <c r="B33" s="21">
        <f>B24*1000/365/24/3600</f>
        <v>2.0302508275941746E-3</v>
      </c>
      <c r="C33" s="21">
        <f>C23*1000/365/24/3600</f>
        <v>7.8822379954890456E-3</v>
      </c>
      <c r="D33" s="22">
        <f>D23*1000/365/24/3600</f>
        <v>1.0747578753309119E-4</v>
      </c>
      <c r="E33" s="1"/>
      <c r="F33" s="1"/>
    </row>
    <row r="34" spans="1:6" ht="27" customHeight="1" x14ac:dyDescent="0.25">
      <c r="A34" s="20" t="s">
        <v>50</v>
      </c>
      <c r="B34" s="23">
        <f>B26*1000/365/24/3600</f>
        <v>2.0302508275941746E-3</v>
      </c>
      <c r="C34" s="23">
        <f>C25*1000/365/24/3600</f>
        <v>7.8822379954890456E-3</v>
      </c>
      <c r="D34" s="24">
        <f>D25*1000/365/24/3600</f>
        <v>1.0747578753309119E-4</v>
      </c>
      <c r="E34" s="1"/>
      <c r="F34" s="1"/>
    </row>
    <row r="35" spans="1:6" ht="12.95" customHeight="1" x14ac:dyDescent="0.25">
      <c r="A35" s="1"/>
      <c r="B35" s="1"/>
      <c r="C35" s="1"/>
      <c r="D35" s="1"/>
      <c r="E35" s="1"/>
      <c r="F35" s="1"/>
    </row>
    <row r="36" spans="1:6" ht="12.95" customHeight="1" x14ac:dyDescent="0.25">
      <c r="A36" s="19" t="s">
        <v>24</v>
      </c>
      <c r="B36" s="1"/>
      <c r="C36" s="1"/>
      <c r="D36" s="1"/>
      <c r="E36" s="1"/>
      <c r="F36" s="1"/>
    </row>
    <row r="37" spans="1:6" ht="12.95" customHeight="1" x14ac:dyDescent="0.25">
      <c r="A37" s="19" t="s">
        <v>25</v>
      </c>
      <c r="B37" s="1"/>
      <c r="C37" s="1"/>
      <c r="D37" s="1"/>
      <c r="E37" s="1"/>
      <c r="F37" s="1"/>
    </row>
    <row r="38" spans="1:6" ht="12.95" customHeight="1" x14ac:dyDescent="0.25">
      <c r="A38" s="19" t="s">
        <v>55</v>
      </c>
      <c r="B38" s="1"/>
      <c r="C38" s="1"/>
      <c r="D38" s="1"/>
      <c r="E38" s="1"/>
      <c r="F38" s="1"/>
    </row>
    <row r="39" spans="1:6" ht="12.95" customHeight="1" x14ac:dyDescent="0.25">
      <c r="A39" s="6" t="s">
        <v>3</v>
      </c>
      <c r="B39" s="3" t="s">
        <v>32</v>
      </c>
      <c r="C39" s="7" t="s">
        <v>29</v>
      </c>
      <c r="D39" s="7" t="s">
        <v>5</v>
      </c>
      <c r="E39" s="3" t="s">
        <v>7</v>
      </c>
      <c r="F39" s="1"/>
    </row>
    <row r="40" spans="1:6" ht="12.95" customHeight="1" x14ac:dyDescent="0.25">
      <c r="A40" s="2" t="s">
        <v>6</v>
      </c>
      <c r="B40" s="8">
        <v>1357.7</v>
      </c>
      <c r="C40" s="9">
        <v>130.14699999999999</v>
      </c>
      <c r="D40" s="10">
        <v>88.736999999999995</v>
      </c>
      <c r="E40" s="2" t="s">
        <v>8</v>
      </c>
      <c r="F40" s="1"/>
    </row>
    <row r="41" spans="1:6" ht="12.95" customHeight="1" x14ac:dyDescent="0.25">
      <c r="A41" s="2" t="s">
        <v>37</v>
      </c>
      <c r="B41" s="8">
        <v>1233.5</v>
      </c>
      <c r="C41" s="9">
        <v>118.248</v>
      </c>
      <c r="D41" s="10">
        <v>80.623999999999995</v>
      </c>
      <c r="E41" s="2" t="s">
        <v>13</v>
      </c>
      <c r="F41" s="1"/>
    </row>
    <row r="42" spans="1:6" ht="12.95" customHeight="1" x14ac:dyDescent="0.25">
      <c r="A42" s="4" t="s">
        <v>14</v>
      </c>
      <c r="B42" s="11">
        <f>SUM(B40:B41)</f>
        <v>2591.1999999999998</v>
      </c>
      <c r="C42" s="11">
        <f>SUM(C40:C41)</f>
        <v>248.39499999999998</v>
      </c>
      <c r="D42" s="11">
        <f>SUM(D40:D41)</f>
        <v>169.36099999999999</v>
      </c>
      <c r="E42" s="2"/>
      <c r="F42" s="1"/>
    </row>
    <row r="43" spans="1:6" ht="58.5" customHeight="1" x14ac:dyDescent="0.25">
      <c r="A43" s="57" t="s">
        <v>44</v>
      </c>
      <c r="B43" s="58">
        <f>B42/15</f>
        <v>172.74666666666664</v>
      </c>
      <c r="C43" s="56"/>
      <c r="D43" s="56"/>
      <c r="E43" s="29"/>
      <c r="F43" s="1"/>
    </row>
    <row r="44" spans="1:6" ht="12.95" customHeight="1" x14ac:dyDescent="0.25">
      <c r="B44" s="55"/>
      <c r="C44" s="55"/>
      <c r="D44" s="55"/>
      <c r="E44" s="29"/>
      <c r="F44" s="1"/>
    </row>
    <row r="45" spans="1:6" ht="12.95" customHeight="1" x14ac:dyDescent="0.25">
      <c r="B45" s="53" t="s">
        <v>32</v>
      </c>
      <c r="C45" s="54" t="s">
        <v>29</v>
      </c>
      <c r="D45" s="54" t="s">
        <v>5</v>
      </c>
      <c r="E45" s="1"/>
      <c r="F45" s="1"/>
    </row>
    <row r="46" spans="1:6" ht="12.95" customHeight="1" x14ac:dyDescent="0.25">
      <c r="A46" s="19" t="s">
        <v>21</v>
      </c>
      <c r="B46" s="1"/>
      <c r="C46" s="1"/>
      <c r="D46" s="1"/>
      <c r="E46" s="1"/>
      <c r="F46" s="1"/>
    </row>
    <row r="47" spans="1:6" ht="15.75" customHeight="1" x14ac:dyDescent="0.3">
      <c r="A47" s="29" t="s">
        <v>33</v>
      </c>
      <c r="B47" s="29" t="s">
        <v>30</v>
      </c>
      <c r="C47" s="29" t="s">
        <v>29</v>
      </c>
      <c r="D47" s="29" t="s">
        <v>5</v>
      </c>
      <c r="E47" s="1"/>
      <c r="F47" s="1"/>
    </row>
    <row r="48" spans="1:6" ht="12.95" customHeight="1" x14ac:dyDescent="0.25">
      <c r="A48" s="52" t="s">
        <v>26</v>
      </c>
      <c r="B48" s="77">
        <f>B43*1000/365/24/3600</f>
        <v>5.4777608658887183E-3</v>
      </c>
      <c r="C48" s="77">
        <f>C42*1000/365/24/3600</f>
        <v>7.8765537798072046E-3</v>
      </c>
      <c r="D48" s="77">
        <f>D42*1000/365/24/3600</f>
        <v>5.370402080162354E-3</v>
      </c>
      <c r="E48" s="1"/>
      <c r="F48" s="1"/>
    </row>
    <row r="49" spans="1:6" ht="12.95" customHeight="1" x14ac:dyDescent="0.25">
      <c r="A49" s="51"/>
      <c r="B49" s="21"/>
      <c r="C49" s="21"/>
      <c r="D49" s="21"/>
      <c r="E49" s="1"/>
      <c r="F49" s="1"/>
    </row>
    <row r="50" spans="1:6" ht="12.95" customHeight="1" x14ac:dyDescent="0.25">
      <c r="A50" s="28" t="s">
        <v>38</v>
      </c>
      <c r="B50" s="29"/>
      <c r="C50" s="29"/>
      <c r="D50" s="29"/>
      <c r="E50" s="1"/>
      <c r="F50" s="1"/>
    </row>
    <row r="51" spans="1:6" ht="12.95" customHeight="1" x14ac:dyDescent="0.25">
      <c r="A51" s="30" t="s">
        <v>27</v>
      </c>
      <c r="B51" s="29"/>
      <c r="C51" s="29"/>
      <c r="D51" s="29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ht="18.75" x14ac:dyDescent="0.3">
      <c r="A53" s="26"/>
      <c r="B53" s="26"/>
      <c r="C53" s="1"/>
      <c r="D53" s="1"/>
      <c r="E53" s="1"/>
      <c r="F53" s="27"/>
    </row>
    <row r="54" spans="1:6" ht="18.75" x14ac:dyDescent="0.3">
      <c r="A54" s="26"/>
      <c r="B54" s="26"/>
      <c r="C54" s="1"/>
      <c r="D54" s="1"/>
      <c r="E54" s="1"/>
      <c r="F54" s="1"/>
    </row>
    <row r="55" spans="1:6" ht="18.75" x14ac:dyDescent="0.3">
      <c r="A55" s="26"/>
      <c r="B55" s="26"/>
    </row>
    <row r="56" spans="1:6" ht="18.75" x14ac:dyDescent="0.3">
      <c r="A56" s="26"/>
      <c r="B56" s="26"/>
    </row>
  </sheetData>
  <mergeCells count="1">
    <mergeCell ref="B7:D7"/>
  </mergeCells>
  <pageMargins left="0.7" right="0.7" top="0.75" bottom="0.75" header="0.3" footer="0.3"/>
  <pageSetup paperSize="9" orientation="portrait" r:id="rId1"/>
  <headerFooter>
    <oddHeader>&amp;C6 priedas. Tarša nuo srutų lagūnos, rezervuaro ir mėšlidės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2018-03-02T09:20:05Z</cp:lastPrinted>
  <dcterms:created xsi:type="dcterms:W3CDTF">2018-01-10T13:29:07Z</dcterms:created>
  <dcterms:modified xsi:type="dcterms:W3CDTF">2018-03-02T09:25:19Z</dcterms:modified>
</cp:coreProperties>
</file>